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lockStructure="1"/>
  <bookViews>
    <workbookView visibility="visible" minimized="0" showHorizontalScroll="1" showVerticalScroll="1" showSheetTabs="1" xWindow="1950" yWindow="1950" windowWidth="15375" windowHeight="7785" tabRatio="600" firstSheet="0" activeTab="0" autoFilterDateGrouping="1"/>
  </bookViews>
  <sheets>
    <sheet xmlns:r="http://schemas.openxmlformats.org/officeDocument/2006/relationships" name="Comece aqui" sheetId="1" state="visible" r:id="rId1"/>
    <sheet xmlns:r="http://schemas.openxmlformats.org/officeDocument/2006/relationships" name="1 · Meu dinheiro" sheetId="2" state="visible" r:id="rId2"/>
    <sheet xmlns:r="http://schemas.openxmlformats.org/officeDocument/2006/relationships" name="2 · Minha gordurinha" sheetId="3" state="visible" r:id="rId3"/>
    <sheet xmlns:r="http://schemas.openxmlformats.org/officeDocument/2006/relationships" name="3 · Meus objetivos" sheetId="4" state="visible" r:id="rId4"/>
    <sheet xmlns:r="http://schemas.openxmlformats.org/officeDocument/2006/relationships" name="4 · Meu mapa" sheetId="5" state="visible" r:id="rId5"/>
    <sheet xmlns:r="http://schemas.openxmlformats.org/officeDocument/2006/relationships" name="config" sheetId="6" state="hidden" r:id="rId6"/>
  </sheets>
  <definedNames/>
  <calcPr calcId="124519" fullCalcOnLoad="1"/>
</workbook>
</file>

<file path=xl/styles.xml><?xml version="1.0" encoding="utf-8"?>
<styleSheet xmlns="http://schemas.openxmlformats.org/spreadsheetml/2006/main">
  <numFmts count="2">
    <numFmt numFmtId="164" formatCode="&quot;R$&quot;\ #,##0.00"/>
    <numFmt numFmtId="165" formatCode="dd/mm/yyyy"/>
  </numFmts>
  <fonts count="16">
    <font>
      <name val="Calibri"/>
      <family val="2"/>
      <color theme="1"/>
      <sz val="11"/>
      <scheme val="minor"/>
    </font>
    <font>
      <name val="Arial"/>
      <b val="1"/>
      <color rgb="FF1F3A5F"/>
      <sz val="20"/>
    </font>
    <font>
      <name val="Arial"/>
      <color rgb="FF1B1B1B"/>
      <sz val="13"/>
    </font>
    <font>
      <name val="Arial"/>
      <b val="1"/>
      <color rgb="FF1B1B1B"/>
      <sz val="13"/>
    </font>
    <font>
      <name val="Arial"/>
      <i val="1"/>
      <color rgb="FF777777"/>
      <sz val="10"/>
    </font>
    <font>
      <name val="Arial"/>
      <b val="1"/>
      <color rgb="FF1F3A5F"/>
      <sz val="15"/>
    </font>
    <font>
      <name val="Arial"/>
      <b val="1"/>
      <color rgb="FFFFFFFF"/>
      <sz val="12"/>
    </font>
    <font>
      <name val="Arial"/>
      <b val="1"/>
      <color rgb="FF1B1B1B"/>
      <sz val="14"/>
    </font>
    <font>
      <name val="Arial"/>
      <i val="1"/>
      <color rgb="FF555555"/>
      <sz val="12"/>
    </font>
    <font>
      <name val="Arial"/>
      <b val="1"/>
      <color rgb="FF7A4E00"/>
      <sz val="15"/>
    </font>
    <font>
      <name val="Arial"/>
      <b val="1"/>
      <color rgb="FF1B1B1B"/>
      <sz val="15"/>
    </font>
    <font>
      <name val="Arial"/>
      <i val="1"/>
      <color rgb="FF1B1B1B"/>
      <sz val="13"/>
    </font>
    <font>
      <name val="Arial"/>
      <b val="1"/>
      <color rgb="FFFFFFFF"/>
      <sz val="14"/>
    </font>
    <font>
      <name val="Arial"/>
      <b val="1"/>
      <color rgb="FF1B1B1B"/>
      <sz val="11"/>
    </font>
    <font>
      <name val="Arial"/>
      <color rgb="FF1B1B1B"/>
      <sz val="11"/>
    </font>
    <font>
      <name val="Arial"/>
      <i val="1"/>
      <color rgb="FF1B1B1B"/>
      <sz val="11"/>
    </font>
  </fonts>
  <fills count="10">
    <fill>
      <patternFill/>
    </fill>
    <fill>
      <patternFill patternType="gray125"/>
    </fill>
    <fill>
      <patternFill patternType="solid">
        <fgColor rgb="FFFBEFE6"/>
      </patternFill>
    </fill>
    <fill>
      <patternFill patternType="solid">
        <fgColor rgb="FF1F3A5F"/>
      </patternFill>
    </fill>
    <fill>
      <patternFill patternType="solid">
        <fgColor rgb="FFF4F6F8"/>
      </patternFill>
    </fill>
    <fill>
      <patternFill patternType="solid">
        <fgColor rgb="FFDDF2E1"/>
      </patternFill>
    </fill>
    <fill>
      <patternFill patternType="solid">
        <fgColor rgb="FFE6E6E6"/>
      </patternFill>
    </fill>
    <fill>
      <patternFill patternType="solid">
        <fgColor rgb="FFDCEBFA"/>
      </patternFill>
    </fill>
    <fill>
      <patternFill patternType="solid">
        <fgColor rgb="FFFFF1C2"/>
      </patternFill>
    </fill>
    <fill>
      <patternFill patternType="solid">
        <fgColor rgb="FFE6EFF8"/>
      </patternFill>
    </fill>
  </fills>
  <borders count="17">
    <border>
      <left/>
      <right/>
      <top/>
      <bottom/>
      <diagonal/>
    </border>
    <border>
      <left style="thin">
        <color rgb="FFB8C2CC"/>
      </left>
      <right style="thin">
        <color rgb="FFB8C2CC"/>
      </right>
      <top style="thin">
        <color rgb="FFB8C2CC"/>
      </top>
      <bottom style="thin">
        <color rgb="FFB8C2CC"/>
      </bottom>
      <diagonal/>
    </border>
    <border>
      <left style="medium">
        <color rgb="FF1F3A5F"/>
      </left>
      <right/>
      <top/>
      <bottom/>
      <diagonal/>
    </border>
    <border>
      <left/>
      <right style="medium">
        <color rgb="FF1F3A5F"/>
      </right>
      <top/>
      <bottom/>
      <diagonal/>
    </border>
    <border>
      <left style="medium">
        <color rgb="FF1F3A5F"/>
      </left>
      <right/>
      <top/>
      <bottom style="medium">
        <color rgb="FF1F3A5F"/>
      </bottom>
      <diagonal/>
    </border>
    <border>
      <left/>
      <right/>
      <top/>
      <bottom style="medium">
        <color rgb="FF1F3A5F"/>
      </bottom>
      <diagonal/>
    </border>
    <border>
      <left/>
      <right style="medium">
        <color rgb="FF1F3A5F"/>
      </right>
      <top/>
      <bottom style="medium">
        <color rgb="FF1F3A5F"/>
      </bottom>
      <diagonal/>
    </border>
    <border>
      <left style="medium">
        <color rgb="FF1F3A5F"/>
      </left>
      <right style="medium">
        <color rgb="FF1F3A5F"/>
      </right>
      <top style="medium">
        <color rgb="FF1F3A5F"/>
      </top>
      <bottom/>
      <diagonal/>
    </border>
    <border>
      <left/>
      <right/>
      <top style="medium">
        <color rgb="FF1F3A5F"/>
      </top>
      <bottom/>
      <diagonal/>
    </border>
    <border>
      <left style="medium">
        <color rgb="FF1F3A5F"/>
      </left>
      <right/>
      <top/>
      <bottom/>
      <diagonal/>
    </border>
    <border>
      <left/>
      <right style="medium">
        <color rgb="FF1F3A5F"/>
      </right>
      <top style="medium">
        <color rgb="FF1F3A5F"/>
      </top>
      <bottom/>
      <diagonal/>
    </border>
    <border>
      <left/>
      <right style="medium">
        <color rgb="FF1F3A5F"/>
      </right>
      <top/>
      <bottom/>
      <diagonal/>
    </border>
    <border>
      <left style="medium">
        <color rgb="FF1F3A5F"/>
      </left>
      <right style="medium">
        <color rgb="FF1F3A5F"/>
      </right>
      <top/>
      <bottom/>
      <diagonal/>
    </border>
    <border>
      <left style="medium">
        <color rgb="FF1F3A5F"/>
      </left>
      <right style="medium">
        <color rgb="FF1F3A5F"/>
      </right>
      <top/>
      <bottom style="medium">
        <color rgb="FF1F3A5F"/>
      </bottom>
      <diagonal/>
    </border>
    <border>
      <left style="medium">
        <color rgb="FF1F3A5F"/>
      </left>
      <right/>
      <top/>
      <bottom style="medium">
        <color rgb="FF1F3A5F"/>
      </bottom>
      <diagonal/>
    </border>
    <border>
      <left/>
      <right/>
      <top/>
      <bottom style="medium">
        <color rgb="FF1F3A5F"/>
      </bottom>
      <diagonal/>
    </border>
    <border>
      <left/>
      <right style="medium">
        <color rgb="FF1F3A5F"/>
      </right>
      <top/>
      <bottom style="medium">
        <color rgb="FF1F3A5F"/>
      </bottom>
      <diagonal/>
    </border>
  </borders>
  <cellStyleXfs count="1">
    <xf numFmtId="0" fontId="0" fillId="0" borderId="0"/>
  </cellStyleXfs>
  <cellXfs count="54">
    <xf numFmtId="0" fontId="0" fillId="0" borderId="0" pivotButton="0" quotePrefix="0" xfId="0"/>
    <xf numFmtId="0" fontId="1" fillId="0" borderId="0" pivotButton="0" quotePrefix="0" xfId="0"/>
    <xf numFmtId="0" fontId="2" fillId="2" borderId="0" pivotButton="0" quotePrefix="0" xfId="0"/>
    <xf numFmtId="0" fontId="2" fillId="0" borderId="0" pivotButton="0" quotePrefix="0" xfId="0"/>
    <xf numFmtId="0" fontId="3" fillId="0" borderId="0" pivotButton="0" quotePrefix="0" xfId="0"/>
    <xf numFmtId="0" fontId="4" fillId="0" borderId="0" pivotButton="0" quotePrefix="0" xfId="0"/>
    <xf numFmtId="0" fontId="6" fillId="3" borderId="1" applyAlignment="1" pivotButton="0" quotePrefix="0" xfId="0">
      <alignment horizontal="center" vertical="center" wrapText="1"/>
    </xf>
    <xf numFmtId="0" fontId="2" fillId="2" borderId="1" applyAlignment="1" applyProtection="1" pivotButton="0" quotePrefix="0" xfId="0">
      <alignment vertical="center"/>
      <protection locked="0" hidden="0"/>
    </xf>
    <xf numFmtId="164" fontId="2" fillId="2" borderId="1" applyAlignment="1" applyProtection="1" pivotButton="0" quotePrefix="0" xfId="0">
      <alignment vertical="center"/>
      <protection locked="0" hidden="0"/>
    </xf>
    <xf numFmtId="164" fontId="3" fillId="4" borderId="1" applyAlignment="1" pivotButton="0" quotePrefix="0" xfId="0">
      <alignment vertical="center"/>
    </xf>
    <xf numFmtId="164" fontId="3" fillId="5" borderId="1" applyAlignment="1" pivotButton="0" quotePrefix="0" xfId="0">
      <alignment vertical="center"/>
    </xf>
    <xf numFmtId="164" fontId="3" fillId="6" borderId="1" applyAlignment="1" pivotButton="0" quotePrefix="0" xfId="0">
      <alignment vertical="center"/>
    </xf>
    <xf numFmtId="1" fontId="2" fillId="2" borderId="1" applyAlignment="1" applyProtection="1" pivotButton="0" quotePrefix="0" xfId="0">
      <alignment vertical="center"/>
      <protection locked="0" hidden="0"/>
    </xf>
    <xf numFmtId="164" fontId="3" fillId="7" borderId="1" applyAlignment="1" pivotButton="0" quotePrefix="0" xfId="0">
      <alignment vertical="center"/>
    </xf>
    <xf numFmtId="0" fontId="8" fillId="0" borderId="0" pivotButton="0" quotePrefix="0" xfId="0"/>
    <xf numFmtId="164" fontId="2" fillId="5" borderId="1" applyAlignment="1" pivotButton="0" quotePrefix="0" xfId="0">
      <alignment vertical="center"/>
    </xf>
    <xf numFmtId="165" fontId="2" fillId="2" borderId="1" applyAlignment="1" applyProtection="1" pivotButton="0" quotePrefix="0" xfId="0">
      <alignment vertical="center"/>
      <protection locked="0" hidden="0"/>
    </xf>
    <xf numFmtId="1" fontId="2" fillId="5" borderId="1" applyAlignment="1" pivotButton="0" quotePrefix="0" xfId="0">
      <alignment vertical="center"/>
    </xf>
    <xf numFmtId="0" fontId="7" fillId="0" borderId="1" pivotButton="0" quotePrefix="0" xfId="0"/>
    <xf numFmtId="164" fontId="7" fillId="4" borderId="1" applyAlignment="1" pivotButton="0" quotePrefix="0" xfId="0">
      <alignment vertical="center"/>
    </xf>
    <xf numFmtId="0" fontId="7" fillId="7" borderId="1" pivotButton="0" quotePrefix="0" xfId="0"/>
    <xf numFmtId="164" fontId="7" fillId="7" borderId="1" applyAlignment="1" pivotButton="0" quotePrefix="0" xfId="0">
      <alignment vertical="center"/>
    </xf>
    <xf numFmtId="0" fontId="7" fillId="5" borderId="1" pivotButton="0" quotePrefix="0" xfId="0"/>
    <xf numFmtId="164" fontId="7" fillId="5" borderId="1" applyAlignment="1" pivotButton="0" quotePrefix="0" xfId="0">
      <alignment vertical="center"/>
    </xf>
    <xf numFmtId="0" fontId="7" fillId="6" borderId="1" pivotButton="0" quotePrefix="0" xfId="0"/>
    <xf numFmtId="164" fontId="7" fillId="6" borderId="1" applyAlignment="1" pivotButton="0" quotePrefix="0" xfId="0">
      <alignment vertical="center"/>
    </xf>
    <xf numFmtId="0" fontId="9" fillId="0" borderId="0" pivotButton="0" quotePrefix="0" xfId="0"/>
    <xf numFmtId="0" fontId="5" fillId="0" borderId="0" pivotButton="0" quotePrefix="0" xfId="0"/>
    <xf numFmtId="0" fontId="0" fillId="9" borderId="2" pivotButton="0" quotePrefix="0" xfId="0"/>
    <xf numFmtId="0" fontId="0" fillId="9" borderId="3" pivotButton="0" quotePrefix="0" xfId="0"/>
    <xf numFmtId="0" fontId="0" fillId="9" borderId="4" pivotButton="0" quotePrefix="0" xfId="0"/>
    <xf numFmtId="0" fontId="0" fillId="9" borderId="6" pivotButton="0" quotePrefix="0" xfId="0"/>
    <xf numFmtId="0" fontId="13" fillId="0" borderId="0" pivotButton="0" quotePrefix="0" xfId="0"/>
    <xf numFmtId="0" fontId="14" fillId="0" borderId="0" pivotButton="0" quotePrefix="0" xfId="0"/>
    <xf numFmtId="164" fontId="14" fillId="0" borderId="0" pivotButton="0" quotePrefix="0" xfId="0"/>
    <xf numFmtId="0" fontId="15" fillId="0" borderId="0" pivotButton="0" quotePrefix="0" xfId="0"/>
    <xf numFmtId="0" fontId="5" fillId="0" borderId="0" applyAlignment="1" pivotButton="0" quotePrefix="0" xfId="0">
      <alignment vertical="center" wrapText="1"/>
    </xf>
    <xf numFmtId="0" fontId="0" fillId="0" borderId="0" pivotButton="0" quotePrefix="0" xfId="0"/>
    <xf numFmtId="0" fontId="7" fillId="0" borderId="0" applyAlignment="1" pivotButton="0" quotePrefix="0" xfId="0">
      <alignment vertical="center" wrapText="1"/>
    </xf>
    <xf numFmtId="0" fontId="7" fillId="9" borderId="12" applyAlignment="1" pivotButton="0" quotePrefix="0" xfId="0">
      <alignment vertical="center" wrapText="1"/>
    </xf>
    <xf numFmtId="0" fontId="0" fillId="0" borderId="11" pivotButton="0" quotePrefix="0" xfId="0"/>
    <xf numFmtId="0" fontId="0" fillId="0" borderId="9" pivotButton="0" quotePrefix="0" xfId="0"/>
    <xf numFmtId="0" fontId="11" fillId="9" borderId="7" applyAlignment="1" pivotButton="0" quotePrefix="0" xfId="0">
      <alignment vertical="center" wrapText="1"/>
    </xf>
    <xf numFmtId="0" fontId="0" fillId="0" borderId="8" pivotButton="0" quotePrefix="0" xfId="0"/>
    <xf numFmtId="0" fontId="0" fillId="0" borderId="10" pivotButton="0" quotePrefix="0" xfId="0"/>
    <xf numFmtId="0" fontId="10" fillId="8" borderId="7" applyAlignment="1" pivotButton="0" quotePrefix="0" xfId="0">
      <alignment horizontal="center" vertical="center" wrapText="1"/>
    </xf>
    <xf numFmtId="0" fontId="10" fillId="8" borderId="12" applyAlignment="1" pivotButton="0" quotePrefix="0" xfId="0">
      <alignment horizontal="center" vertical="center" wrapText="1"/>
    </xf>
    <xf numFmtId="0" fontId="12" fillId="3" borderId="5" applyAlignment="1" pivotButton="0" quotePrefix="0" xfId="0">
      <alignment horizontal="center" vertical="center" wrapText="1"/>
    </xf>
    <xf numFmtId="0" fontId="0" fillId="3" borderId="15" pivotButton="0" quotePrefix="0" xfId="0"/>
    <xf numFmtId="0" fontId="10" fillId="8" borderId="13" applyAlignment="1" pivotButton="0" quotePrefix="0" xfId="0">
      <alignment horizontal="center" vertical="center" wrapText="1"/>
    </xf>
    <xf numFmtId="0" fontId="0" fillId="0" borderId="14" pivotButton="0" quotePrefix="0" xfId="0"/>
    <xf numFmtId="0" fontId="0" fillId="0" borderId="15" pivotButton="0" quotePrefix="0" xfId="0"/>
    <xf numFmtId="0" fontId="0" fillId="0" borderId="16" pivotButton="0" quotePrefix="0" xfId="0"/>
    <xf numFmtId="0" fontId="12" fillId="3" borderId="15" applyAlignment="1" pivotButton="0" quotePrefix="0" xfId="0">
      <alignment horizontal="center" vertical="center" wrapText="1"/>
    </xf>
  </cellXfs>
  <cellStyles count="1">
    <cellStyle name="Normal" xfId="0" builtinId="0"/>
  </cellStyles>
  <dxfs count="6">
    <dxf>
      <fill>
        <patternFill patternType="solid">
          <fgColor rgb="FFE6EFF8"/>
        </patternFill>
      </fill>
    </dxf>
    <dxf>
      <fill>
        <patternFill patternType="solid">
          <fgColor rgb="FFDCEBFA"/>
        </patternFill>
      </fill>
    </dxf>
    <dxf>
      <fill>
        <patternFill patternType="solid">
          <fgColor rgb="FFFFF1C2"/>
        </patternFill>
      </fill>
    </dxf>
    <dxf>
      <fill>
        <patternFill patternType="solid">
          <fgColor rgb="FFE6E6E6"/>
        </patternFill>
      </fill>
    </dxf>
    <dxf>
      <fill>
        <patternFill patternType="solid">
          <fgColor rgb="FFDDF2E1"/>
        </patternFill>
      </fill>
    </dxf>
    <dxf>
      <fill>
        <patternFill patternType="solid">
          <fgColor rgb="FFDCEB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TMS</author>
  </authors>
  <commentList>
    <comment ref="B18" authorId="0" shapeId="0">
      <text>
        <t>Inclui valores marcados como "Ainda não sei" e valores sem função escolhida.</t>
      </text>
    </comment>
  </commentList>
</comments>
</file>

<file path=xl/comments/comment2.xml><?xml version="1.0" encoding="utf-8"?>
<comments xmlns="http://schemas.openxmlformats.org/spreadsheetml/2006/main">
  <authors>
    <author>TMS</author>
  </authors>
  <commentList>
    <comment ref="A7" authorId="0" shapeId="0">
      <text>
        <t>Reservado para versão futura. Não entra nas fórmulas da V1.</t>
      </text>
    </comment>
    <comment ref="A8" authorId="0" shapeId="0">
      <text>
        <t>Reservado para versão futura. Não entra nas fórmulas da V1.</t>
      </text>
    </comment>
    <comment ref="A9" authorId="0" shapeId="0">
      <text>
        <t>Reservado para versão futura. Não entra nas fórmulas da V1.</t>
      </text>
    </comment>
    <comment ref="A10" authorId="0" shapeId="0">
      <text>
        <t>Reservado para versão futura. Não entra nas fórmulas da V1.</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2647950" cy="666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6.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5:A12"/>
  <sheetViews>
    <sheetView showGridLines="0" tabSelected="1" workbookViewId="0">
      <selection activeCell="A1" sqref="A1"/>
    </sheetView>
  </sheetViews>
  <sheetFormatPr baseColWidth="8" defaultRowHeight="15"/>
  <cols>
    <col width="100" customWidth="1" style="37" min="1" max="1"/>
  </cols>
  <sheetData>
    <row r="1" ht="18" customHeight="1" s="37"/>
    <row r="2" ht="18" customHeight="1" s="37"/>
    <row r="3" ht="18" customHeight="1" s="37"/>
    <row r="4" ht="18" customHeight="1" s="37"/>
    <row r="5" ht="36" customHeight="1" s="37">
      <c r="A5" s="1" t="inlineStr">
        <is>
          <t>Planilha do Lugar Certo · leva de 10 a 15 minutos</t>
        </is>
      </c>
    </row>
    <row r="6" ht="30" customHeight="1" s="37">
      <c r="A6" s="2" t="inlineStr">
        <is>
          <t>Preencha só as células coloridas em tom claro. O resto a planilha calcula sozinha.</t>
        </is>
      </c>
    </row>
    <row r="7" ht="30" customHeight="1" s="37">
      <c r="A7" s="3" t="inlineStr">
        <is>
          <t>1º  Aba 1 · Meu dinheiro: anote onde está cada parte do seu dinheiro.</t>
        </is>
      </c>
    </row>
    <row r="8" ht="30" customHeight="1" s="37">
      <c r="A8" s="3" t="inlineStr">
        <is>
          <t>2º  Aba 2 · Minha gordurinha: defina quanto quer manter como proteção.</t>
        </is>
      </c>
    </row>
    <row r="9" ht="30" customHeight="1" s="37">
      <c r="A9" s="3" t="inlineStr">
        <is>
          <t>3º  Aba 3 · Meus objetivos: coloque valor e data em cada objetivo.</t>
        </is>
      </c>
    </row>
    <row r="10" ht="30" customHeight="1" s="37">
      <c r="A10" s="4" t="inlineStr">
        <is>
          <t>Depois, olhe a aba 4 · Meu mapa: ali aparece o seu próximo movimento.</t>
        </is>
      </c>
    </row>
    <row r="11"/>
    <row r="12">
      <c r="A12"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headerFooter>
    <oddHeader/>
    <oddFooter>&amp;C&amp;8 Conteúdo educacional. Não constitui recomendação individual de investimento.</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E20"/>
  <sheetViews>
    <sheetView showGridLines="0" workbookViewId="0">
      <selection activeCell="A1" sqref="A1"/>
    </sheetView>
  </sheetViews>
  <sheetFormatPr baseColWidth="8" defaultRowHeight="15"/>
  <cols>
    <col width="30" customWidth="1" style="37" min="1" max="1"/>
    <col width="20" customWidth="1" style="37" min="2" max="3"/>
    <col width="30" customWidth="1" style="37" min="4" max="4"/>
    <col width="22" customWidth="1" style="37" min="5" max="5"/>
  </cols>
  <sheetData>
    <row r="1" ht="33.95" customHeight="1" s="37">
      <c r="A1" s="1" t="inlineStr">
        <is>
          <t>Meu dinheiro</t>
        </is>
      </c>
    </row>
    <row r="2" ht="45.95" customHeight="1" s="37">
      <c r="A2" s="36">
        <f>"Você já conseguiu guardar R$ "&amp;FIXED(SUM(B5:B14),0)&amp;". Agora vamos descobrir qual é o trabalho de cada parte desse dinheiro."</f>
        <v/>
      </c>
    </row>
    <row r="4" ht="36" customHeight="1" s="37">
      <c r="A4" s="6" t="inlineStr">
        <is>
          <t>Onde está</t>
        </is>
      </c>
      <c r="B4" s="6" t="inlineStr">
        <is>
          <t>Valor</t>
        </is>
      </c>
      <c r="C4" s="6" t="inlineStr">
        <is>
          <t>Qual é a função?</t>
        </is>
      </c>
      <c r="D4" s="6" t="inlineStr">
        <is>
          <t>Quando pretendo usar?</t>
        </is>
      </c>
      <c r="E4" s="6" t="inlineStr">
        <is>
          <t>Preciso de liquidez?</t>
        </is>
      </c>
    </row>
    <row r="5" ht="24" customHeight="1" s="37">
      <c r="A5" s="7" t="n"/>
      <c r="B5" s="8" t="n"/>
      <c r="C5" s="7" t="n"/>
      <c r="D5" s="7" t="n"/>
      <c r="E5" s="7" t="n"/>
    </row>
    <row r="6" ht="24" customHeight="1" s="37">
      <c r="A6" s="7" t="n"/>
      <c r="B6" s="8" t="n"/>
      <c r="C6" s="7" t="n"/>
      <c r="D6" s="7" t="n"/>
      <c r="E6" s="7" t="n"/>
    </row>
    <row r="7" ht="24" customHeight="1" s="37">
      <c r="A7" s="7" t="n"/>
      <c r="B7" s="8" t="n"/>
      <c r="C7" s="7" t="n"/>
      <c r="D7" s="7" t="n"/>
      <c r="E7" s="7" t="n"/>
    </row>
    <row r="8" ht="24" customHeight="1" s="37">
      <c r="A8" s="7" t="n"/>
      <c r="B8" s="8" t="n"/>
      <c r="C8" s="7" t="n"/>
      <c r="D8" s="7" t="n"/>
      <c r="E8" s="7" t="n"/>
    </row>
    <row r="9" ht="24" customHeight="1" s="37">
      <c r="A9" s="7" t="n"/>
      <c r="B9" s="8" t="n"/>
      <c r="C9" s="7" t="n"/>
      <c r="D9" s="7" t="n"/>
      <c r="E9" s="7" t="n"/>
    </row>
    <row r="10" ht="24" customHeight="1" s="37">
      <c r="A10" s="7" t="n"/>
      <c r="B10" s="8" t="n"/>
      <c r="C10" s="7" t="n"/>
      <c r="D10" s="7" t="n"/>
      <c r="E10" s="7" t="n"/>
    </row>
    <row r="11" ht="24" customHeight="1" s="37">
      <c r="A11" s="7" t="n"/>
      <c r="B11" s="8" t="n"/>
      <c r="C11" s="7" t="n"/>
      <c r="D11" s="7" t="n"/>
      <c r="E11" s="7" t="n"/>
    </row>
    <row r="12" ht="24" customHeight="1" s="37">
      <c r="A12" s="7" t="n"/>
      <c r="B12" s="8" t="n"/>
      <c r="C12" s="7" t="n"/>
      <c r="D12" s="7" t="n"/>
      <c r="E12" s="7" t="n"/>
    </row>
    <row r="13" ht="24" customHeight="1" s="37">
      <c r="A13" s="7" t="n"/>
      <c r="B13" s="8" t="n"/>
      <c r="C13" s="7" t="n"/>
      <c r="D13" s="7" t="n"/>
      <c r="E13" s="7" t="n"/>
    </row>
    <row r="14" ht="24" customHeight="1" s="37">
      <c r="A14" s="7" t="n"/>
      <c r="B14" s="8" t="n"/>
      <c r="C14" s="7" t="n"/>
      <c r="D14" s="7" t="n"/>
      <c r="E14" s="7" t="n"/>
    </row>
    <row r="16" ht="24" customHeight="1" s="37">
      <c r="A16" s="4" t="inlineStr">
        <is>
          <t>Total guardado</t>
        </is>
      </c>
      <c r="B16" s="9">
        <f>SUM(B5:B14)</f>
        <v/>
      </c>
    </row>
    <row r="17" ht="24" customHeight="1" s="37">
      <c r="A17" s="4" t="inlineStr">
        <is>
          <t>Total com função definida</t>
        </is>
      </c>
      <c r="B17" s="10">
        <f>SUMIF(C5:C14,"Proteção",B5:B14)+SUMIF(C5:C14,"Objetivo",B5:B14)</f>
        <v/>
      </c>
    </row>
    <row r="18" ht="24" customHeight="1" s="37">
      <c r="A18" s="4" t="inlineStr">
        <is>
          <t>Total sem função</t>
        </is>
      </c>
      <c r="B18" s="11">
        <f>B16-B17</f>
        <v/>
      </c>
    </row>
    <row r="20">
      <c r="A20"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mergeCells count="1">
    <mergeCell ref="A2:E2"/>
  </mergeCells>
  <conditionalFormatting sqref="C5:C14">
    <cfRule type="expression" priority="1" dxfId="1">
      <formula>$C5="Proteção"</formula>
    </cfRule>
    <cfRule type="expression" priority="2" dxfId="4">
      <formula>$C5="Objetivo"</formula>
    </cfRule>
    <cfRule type="expression" priority="3" dxfId="3">
      <formula>$C5="Ainda não sei"</formula>
    </cfRule>
  </conditionalFormatting>
  <dataValidations count="3">
    <dataValidation sqref="A5:A14" showDropDown="0" showInputMessage="0" showErrorMessage="1" allowBlank="1" errorTitle="Opção inválida" error="Escolha uma opção da lista." type="list">
      <formula1>"Poupança,Conta corrente,Conta remunerada,Renda fixa,Outro"</formula1>
    </dataValidation>
    <dataValidation sqref="C5:C14" showDropDown="0" showInputMessage="0" showErrorMessage="1" allowBlank="1" errorTitle="Opção inválida" error="Escolha uma opção da lista." type="list">
      <formula1>"Proteção,Objetivo,Ainda não sei"</formula1>
    </dataValidation>
    <dataValidation sqref="E5:E14" showDropDown="0" showInputMessage="0" showErrorMessage="1" allowBlank="1" errorTitle="Opção inválida" error="Escolha uma opção da lista." type="list">
      <formula1>"Sim,Não,Talvez"</formula1>
    </dataValidation>
  </dataValidations>
  <pageMargins left="0.75" right="0.75" top="1" bottom="1" header="0.5" footer="0.5"/>
  <headerFooter>
    <oddHeader/>
    <oddFooter>&amp;C&amp;8 Conteúdo educacional. Não constitui recomendação individual de investimento.</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C13"/>
  <sheetViews>
    <sheetView showGridLines="0" workbookViewId="0">
      <selection activeCell="A1" sqref="A1"/>
    </sheetView>
  </sheetViews>
  <sheetFormatPr baseColWidth="8" defaultRowHeight="15"/>
  <cols>
    <col width="38" customWidth="1" style="37" min="1" max="1"/>
    <col width="22" customWidth="1" style="37" min="2" max="2"/>
    <col width="34" customWidth="1" style="37" min="3" max="3"/>
  </cols>
  <sheetData>
    <row r="1" ht="33.95" customHeight="1" s="37">
      <c r="A1" s="1" t="inlineStr">
        <is>
          <t>Minha gordurinha</t>
        </is>
      </c>
    </row>
    <row r="4" ht="26.1" customHeight="1" s="37">
      <c r="A4" s="4" t="inlineStr">
        <is>
          <t>Despesa essencial mensal</t>
        </is>
      </c>
      <c r="B4" s="8" t="n"/>
    </row>
    <row r="5" ht="26.1" customHeight="1" s="37">
      <c r="A5" s="4" t="inlineStr">
        <is>
          <t>Quantos meses você decidiu cobrir?</t>
        </is>
      </c>
      <c r="B5" s="12" t="n"/>
    </row>
    <row r="6" ht="26.1" customHeight="1" s="37">
      <c r="A6" s="4" t="inlineStr">
        <is>
          <t>Meta da gordurinha</t>
        </is>
      </c>
      <c r="B6" s="13">
        <f>B4*B5</f>
        <v/>
      </c>
    </row>
    <row r="7" ht="26.1" customHeight="1" s="37">
      <c r="A7" s="4" t="inlineStr">
        <is>
          <t>Quanto já está separado?</t>
        </is>
      </c>
      <c r="B7" s="8" t="n"/>
    </row>
    <row r="8" ht="26.1" customHeight="1" s="37">
      <c r="A8" s="4" t="inlineStr">
        <is>
          <t>Diferença</t>
        </is>
      </c>
      <c r="B8" s="13">
        <f>B6-B7</f>
        <v/>
      </c>
    </row>
    <row r="10" ht="30" customHeight="1" s="37">
      <c r="A10" s="38">
        <f>IF(B6=0,"",IF(B8&gt;0,"Sua gordurinha ainda não chegou no valor que você definiu. Complete essa base antes de avançar para os próximos objetivos do seu mapa.","Sua gordurinha chegou ao valor que você definiu. Agora siga para os outros objetivos do seu mapa."))</f>
        <v/>
      </c>
    </row>
    <row r="11" ht="30" customHeight="1" s="37"/>
    <row r="13">
      <c r="A13"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mergeCells count="1">
    <mergeCell ref="A10:C11"/>
  </mergeCells>
  <conditionalFormatting sqref="A10:C11">
    <cfRule type="expression" priority="1" dxfId="2">
      <formula>$B$8&gt;0</formula>
    </cfRule>
    <cfRule type="expression" priority="2" dxfId="1">
      <formula>AND($B$6&gt;0,$B$8&lt;=0)</formula>
    </cfRule>
  </conditionalFormatting>
  <pageMargins left="0.75" right="0.75" top="1" bottom="1" header="0.5" footer="0.5"/>
  <headerFooter>
    <oddHeader/>
    <oddFooter>&amp;C&amp;8 Conteúdo educacional. Não constitui recomendação individual de investimento.</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G14"/>
  <sheetViews>
    <sheetView showGridLines="0" workbookViewId="0">
      <selection activeCell="A1" sqref="A1"/>
    </sheetView>
  </sheetViews>
  <sheetFormatPr baseColWidth="8" defaultRowHeight="15"/>
  <cols>
    <col width="26" customWidth="1" style="37" min="1" max="1"/>
    <col width="18" customWidth="1" style="37" min="2" max="2"/>
    <col width="20" customWidth="1" style="37" min="3" max="3"/>
    <col width="18" customWidth="1" style="37" min="4" max="4"/>
    <col width="16" customWidth="1" style="37" min="5" max="6"/>
    <col width="20" customWidth="1" style="37" min="7" max="7"/>
  </cols>
  <sheetData>
    <row r="1" ht="33.95" customHeight="1" s="37">
      <c r="A1" s="1" t="inlineStr">
        <is>
          <t>Meus objetivos</t>
        </is>
      </c>
    </row>
    <row r="2" ht="15.75" customHeight="1" s="37">
      <c r="A2" s="14" t="inlineStr">
        <is>
          <t>Exemplos: Viagem, Troca de carro, Casa, Reforma, Educação dos filhos, Ajuda familiar, Outro.</t>
        </is>
      </c>
    </row>
    <row r="4" ht="36" customHeight="1" s="37">
      <c r="A4" s="6" t="inlineStr">
        <is>
          <t>Objetivo</t>
        </is>
      </c>
      <c r="B4" s="6" t="inlineStr">
        <is>
          <t>Valor total</t>
        </is>
      </c>
      <c r="C4" s="6" t="inlineStr">
        <is>
          <t>Valor já separado</t>
        </is>
      </c>
      <c r="D4" s="6" t="inlineStr">
        <is>
          <t>Quanto falta</t>
        </is>
      </c>
      <c r="E4" s="6" t="inlineStr">
        <is>
          <t>Data</t>
        </is>
      </c>
      <c r="F4" s="6" t="inlineStr">
        <is>
          <t>Meses até o objetivo</t>
        </is>
      </c>
      <c r="G4" s="6" t="inlineStr">
        <is>
          <t>Posso precisar antes?</t>
        </is>
      </c>
    </row>
    <row r="5" ht="24" customHeight="1" s="37">
      <c r="A5" s="7" t="n"/>
      <c r="B5" s="8" t="n"/>
      <c r="C5" s="8" t="n"/>
      <c r="D5" s="15">
        <f>IF(B5="","",MAX(B5-C5,0))</f>
        <v/>
      </c>
      <c r="E5" s="16" t="n"/>
      <c r="F5" s="17">
        <f>IF(E5="","",IF(E5&lt;=TODAY(),0,DATEDIF(TODAY(),E5,"m")))</f>
        <v/>
      </c>
      <c r="G5" s="7" t="n"/>
    </row>
    <row r="6" ht="24" customHeight="1" s="37">
      <c r="A6" s="7" t="n"/>
      <c r="B6" s="8" t="n"/>
      <c r="C6" s="8" t="n"/>
      <c r="D6" s="15">
        <f>IF(B6="","",MAX(B6-C6,0))</f>
        <v/>
      </c>
      <c r="E6" s="16" t="n"/>
      <c r="F6" s="17">
        <f>IF(E6="","",IF(E6&lt;=TODAY(),0,DATEDIF(TODAY(),E6,"m")))</f>
        <v/>
      </c>
      <c r="G6" s="7" t="n"/>
    </row>
    <row r="7" ht="24" customHeight="1" s="37">
      <c r="A7" s="7" t="n"/>
      <c r="B7" s="8" t="n"/>
      <c r="C7" s="8" t="n"/>
      <c r="D7" s="15">
        <f>IF(B7="","",MAX(B7-C7,0))</f>
        <v/>
      </c>
      <c r="E7" s="16" t="n"/>
      <c r="F7" s="17">
        <f>IF(E7="","",IF(E7&lt;=TODAY(),0,DATEDIF(TODAY(),E7,"m")))</f>
        <v/>
      </c>
      <c r="G7" s="7" t="n"/>
    </row>
    <row r="8" ht="24" customHeight="1" s="37">
      <c r="A8" s="7" t="n"/>
      <c r="B8" s="8" t="n"/>
      <c r="C8" s="8" t="n"/>
      <c r="D8" s="15">
        <f>IF(B8="","",MAX(B8-C8,0))</f>
        <v/>
      </c>
      <c r="E8" s="16" t="n"/>
      <c r="F8" s="17">
        <f>IF(E8="","",IF(E8&lt;=TODAY(),0,DATEDIF(TODAY(),E8,"m")))</f>
        <v/>
      </c>
      <c r="G8" s="7" t="n"/>
    </row>
    <row r="9" ht="24" customHeight="1" s="37">
      <c r="A9" s="7" t="n"/>
      <c r="B9" s="8" t="n"/>
      <c r="C9" s="8" t="n"/>
      <c r="D9" s="15">
        <f>IF(B9="","",MAX(B9-C9,0))</f>
        <v/>
      </c>
      <c r="E9" s="16" t="n"/>
      <c r="F9" s="17">
        <f>IF(E9="","",IF(E9&lt;=TODAY(),0,DATEDIF(TODAY(),E9,"m")))</f>
        <v/>
      </c>
      <c r="G9" s="7" t="n"/>
    </row>
    <row r="10" ht="24" customHeight="1" s="37">
      <c r="A10" s="7" t="n"/>
      <c r="B10" s="8" t="n"/>
      <c r="C10" s="8" t="n"/>
      <c r="D10" s="15">
        <f>IF(B10="","",MAX(B10-C10,0))</f>
        <v/>
      </c>
      <c r="E10" s="16" t="n"/>
      <c r="F10" s="17">
        <f>IF(E10="","",IF(E10&lt;=TODAY(),0,DATEDIF(TODAY(),E10,"m")))</f>
        <v/>
      </c>
      <c r="G10" s="7" t="n"/>
    </row>
    <row r="11" ht="24" customHeight="1" s="37">
      <c r="A11" s="7" t="n"/>
      <c r="B11" s="8" t="n"/>
      <c r="C11" s="8" t="n"/>
      <c r="D11" s="15">
        <f>IF(B11="","",MAX(B11-C11,0))</f>
        <v/>
      </c>
      <c r="E11" s="16" t="n"/>
      <c r="F11" s="17">
        <f>IF(E11="","",IF(E11&lt;=TODAY(),0,DATEDIF(TODAY(),E11,"m")))</f>
        <v/>
      </c>
      <c r="G11" s="7" t="n"/>
    </row>
    <row r="12" ht="24" customHeight="1" s="37">
      <c r="A12" s="7" t="n"/>
      <c r="B12" s="8" t="n"/>
      <c r="C12" s="8" t="n"/>
      <c r="D12" s="15">
        <f>IF(B12="","",MAX(B12-C12,0))</f>
        <v/>
      </c>
      <c r="E12" s="16" t="n"/>
      <c r="F12" s="17">
        <f>IF(E12="","",IF(E12&lt;=TODAY(),0,DATEDIF(TODAY(),E12,"m")))</f>
        <v/>
      </c>
      <c r="G12" s="7" t="n"/>
    </row>
    <row r="14">
      <c r="A14"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dataValidations count="3">
    <dataValidation sqref="A5:A12" showDropDown="0" showInputMessage="0" showErrorMessage="0" allowBlank="1" errorTitle="Opção inválida" error="Escolha uma opção da lista." type="list">
      <formula1>"Viagem,Troca de carro,Casa,Reforma,Educação dos filhos,Ajuda familiar,Outro"</formula1>
    </dataValidation>
    <dataValidation sqref="G5:G12" showDropDown="0" showInputMessage="0" showErrorMessage="1" allowBlank="1" errorTitle="Opção inválida" error="Escolha uma opção da lista." type="list">
      <formula1>"Sim,Não,Talvez"</formula1>
    </dataValidation>
    <dataValidation sqref="E5:E12" showDropDown="0" showInputMessage="0" showErrorMessage="0" allowBlank="1" error="Digite uma data no formato dd/mm/aaaa." type="date" operator="greaterThan">
      <formula1>1</formula1>
    </dataValidation>
  </dataValidations>
  <pageMargins left="0.75" right="0.75" top="1" bottom="1" header="0.5" footer="0.5"/>
  <headerFooter>
    <oddHeader/>
    <oddFooter>&amp;C&amp;8 Conteúdo educacional. Não constitui recomendação individual de investimento.</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C27"/>
  <sheetViews>
    <sheetView showGridLines="0" workbookViewId="0">
      <selection activeCell="A1" sqref="A1"/>
    </sheetView>
  </sheetViews>
  <sheetFormatPr baseColWidth="8" defaultRowHeight="15"/>
  <cols>
    <col width="38" customWidth="1" style="37" min="1" max="1"/>
    <col width="36" customWidth="1" style="37" min="2" max="2"/>
    <col width="38" customWidth="1" style="37" min="3" max="3"/>
  </cols>
  <sheetData>
    <row r="1" ht="33.95" customHeight="1" s="37">
      <c r="A1" s="1" t="inlineStr">
        <is>
          <t>Meu mapa</t>
        </is>
      </c>
    </row>
    <row r="3" ht="27.95" customHeight="1" s="37">
      <c r="A3" s="18" t="inlineStr">
        <is>
          <t>Total guardado</t>
        </is>
      </c>
      <c r="B3" s="19">
        <f>'1 · Meu dinheiro'!B16</f>
        <v/>
      </c>
    </row>
    <row r="4" ht="27.95" customHeight="1" s="37">
      <c r="A4" s="20" t="inlineStr">
        <is>
          <t>Gordurinha financeira</t>
        </is>
      </c>
      <c r="B4" s="21">
        <f>'2 · Minha gordurinha'!B7</f>
        <v/>
      </c>
    </row>
    <row r="5" ht="27.95" customHeight="1" s="37">
      <c r="A5" s="22" t="inlineStr">
        <is>
          <t>Objetivos até 12 meses</t>
        </is>
      </c>
      <c r="B5" s="23">
        <f>SUMIFS('3 · Meus objetivos'!C5:C12,'3 · Meus objetivos'!F5:F12,"&lt;=12")</f>
        <v/>
      </c>
    </row>
    <row r="6" ht="27.95" customHeight="1" s="37">
      <c r="A6" s="22" t="inlineStr">
        <is>
          <t>Objetivos de 1 a 3 anos</t>
        </is>
      </c>
      <c r="B6" s="23">
        <f>SUMIFS('3 · Meus objetivos'!C5:C12,'3 · Meus objetivos'!F5:F12,"&gt;12",'3 · Meus objetivos'!F5:F12,"&lt;=36")</f>
        <v/>
      </c>
    </row>
    <row r="7" ht="27.95" customHeight="1" s="37">
      <c r="A7" s="22" t="inlineStr">
        <is>
          <t>Objetivos acima de 3 anos</t>
        </is>
      </c>
      <c r="B7" s="23">
        <f>SUMIFS('3 · Meus objetivos'!C5:C12,'3 · Meus objetivos'!F5:F12,"&gt;36")</f>
        <v/>
      </c>
    </row>
    <row r="8" ht="27.95" customHeight="1" s="37">
      <c r="A8" s="24" t="inlineStr">
        <is>
          <t>Dinheiro ainda sem função</t>
        </is>
      </c>
      <c r="B8" s="25">
        <f>'1 · Meu dinheiro'!B18</f>
        <v/>
      </c>
    </row>
    <row r="10" ht="19.5" customHeight="1" s="37">
      <c r="A10" s="26" t="inlineStr">
        <is>
          <t>SEU PRÓXIMO MOVIMENTO</t>
        </is>
      </c>
    </row>
    <row r="11" ht="24" customHeight="1" s="37">
      <c r="A11" s="45">
        <f>IF(AND('2 · Minha gordurinha'!B6&gt;0,'2 · Minha gordurinha'!B8&gt;0),"Sua gordurinha ainda não chegou ao valor que você definiu. Esse é o ponto do seu mapa que ainda precisa ser completado.","")</f>
        <v/>
      </c>
      <c r="B11" s="43" t="n"/>
      <c r="C11" s="44" t="n"/>
    </row>
    <row r="12" ht="24" customHeight="1" s="37">
      <c r="A12" s="41" t="n"/>
      <c r="C12" s="40" t="n"/>
    </row>
    <row r="13" ht="24" customHeight="1" s="37">
      <c r="A13" s="46">
        <f>IF(B8&gt;0,"Você ainda tem R$ "&amp;FIXED(B8,0)&amp;" sem uma função definida. Antes de procurar uma nova alternativa, decida para que esse dinheiro existe.","")</f>
        <v/>
      </c>
      <c r="C13" s="40" t="n"/>
    </row>
    <row r="14" ht="24" customHeight="1" s="37">
      <c r="A14" s="41" t="n"/>
      <c r="C14" s="40" t="n"/>
    </row>
    <row r="15" ht="24" customHeight="1" s="37">
      <c r="A15" s="49">
        <f>IF(B3=0,"Preencha as abas 1, 2 e 3 para ver o seu próximo movimento.",IF(OR(AND('2 · Minha gordurinha'!B6&gt;0,'2 · Minha gordurinha'!B8&gt;0),B8&gt;0),"","Agora você já sabe: quanto protege sua vida, quanto tem objetivo, qual é o prazo e quanto ainda está disponível para uma nova decisão."))</f>
        <v/>
      </c>
      <c r="C15" s="40" t="n"/>
    </row>
    <row r="16" ht="24" customHeight="1" s="37">
      <c r="A16" s="50" t="n"/>
      <c r="B16" s="51" t="n"/>
      <c r="C16" s="52" t="n"/>
    </row>
    <row r="18" ht="19.5" customHeight="1" s="37">
      <c r="A18" s="27" t="inlineStr">
        <is>
          <t>O PRÓXIMO PASSO DENTRO DA TMS</t>
        </is>
      </c>
    </row>
    <row r="19" ht="33.95" customHeight="1" s="37">
      <c r="A19" s="42" t="inlineStr">
        <is>
          <t>Com o que você informou, este é o próximo passo que faz mais sentido dentro da TMS:</t>
        </is>
      </c>
      <c r="B19" s="43" t="n"/>
      <c r="C19" s="44" t="n"/>
    </row>
    <row r="20" ht="26.1" customHeight="1" s="37">
      <c r="A20" s="39">
        <f>IF(B3=0,"",IF(B3&lt;config!B4,("Você organizou onde está. Agora existe uma segunda pergunta: para onde esse patrimônio está levando você? No Raio-X da Aposentadoria Real, você coloca seus números e descobre "&amp;"quanto tempo sua trajetória atual levaria para sustentar a vida que você deseja."),("Você já construiu uma base patrimonial relevante. E quando o patrimônio cresce, organizar sozinho pode deixar de ser apenas uma questão de escolher onde colocar dinheiro. Se fizer "&amp;"sentido para você, a equipe da TMS pode conversar com você sobre sua estrutura patrimonial e os próximos movimentos.")))</f>
        <v/>
      </c>
      <c r="C20" s="40" t="n"/>
    </row>
    <row r="21" ht="26.1" customHeight="1" s="37">
      <c r="A21" s="41" t="n"/>
      <c r="C21" s="40" t="n"/>
    </row>
    <row r="22" ht="26.1" customHeight="1" s="37">
      <c r="A22" s="41" t="n"/>
      <c r="C22" s="40" t="n"/>
    </row>
    <row r="23" ht="26.1" customHeight="1" s="37">
      <c r="A23" s="41" t="n"/>
      <c r="C23" s="40" t="n"/>
    </row>
    <row r="24" ht="26.1" customHeight="1" s="37">
      <c r="A24" s="28" t="n"/>
      <c r="B24" s="53">
        <f>IF(B3=0,"",IF(B3&lt;config!B4,HYPERLINK(config!B5,"FAZER MEU RAIO-X"),HYPERLINK(config!B6,"QUERO CONVERSAR COM A EQUIPE")))</f>
        <v/>
      </c>
      <c r="C24" s="29" t="n"/>
    </row>
    <row r="25" ht="26.1" customHeight="1" s="37">
      <c r="A25" s="30" t="n"/>
      <c r="B25" s="51" t="n"/>
      <c r="C25" s="31" t="n"/>
    </row>
    <row r="27">
      <c r="A27" s="5" t="inlineStr">
        <is>
          <t>Conteúdo educacional. Não constitui recomendação individual de investimento.</t>
        </is>
      </c>
    </row>
  </sheetData>
  <sheetProtection selectLockedCells="0" selectUnlockedCells="0" sheet="1" objects="0" insertRows="1" insertHyperlinks="1" autoFilter="1" scenarios="0" formatColumns="0" deleteColumns="1" insertColumns="1" pivotTables="1" deleteRows="1" formatCells="1" formatRows="0" sort="1"/>
  <mergeCells count="6">
    <mergeCell ref="A20:C23"/>
    <mergeCell ref="A19:C19"/>
    <mergeCell ref="A11:C12"/>
    <mergeCell ref="A13:C14"/>
    <mergeCell ref="B24:B25"/>
    <mergeCell ref="A15:C16"/>
  </mergeCells>
  <conditionalFormatting sqref="B24:B25">
    <cfRule type="expression" priority="1" dxfId="0">
      <formula>$B$3=0</formula>
    </cfRule>
  </conditionalFormatting>
  <pageMargins left="0.75" right="0.75" top="1" bottom="1" header="0.5" footer="0.5"/>
  <headerFooter>
    <oddHeader/>
    <oddFooter>&amp;C&amp;8 Conteúdo educacional. Não constitui recomendação individual de investimento.</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2" customWidth="1" style="37" min="1" max="1"/>
    <col width="22" customWidth="1" style="37" min="2" max="2"/>
    <col width="80" customWidth="1" style="37" min="3" max="3"/>
  </cols>
  <sheetData>
    <row r="1">
      <c r="A1" s="32" t="inlineStr">
        <is>
          <t>Configuração interna da TMS. Não é exibida ao comprador.</t>
        </is>
      </c>
    </row>
    <row r="3">
      <c r="A3" s="32" t="inlineStr">
        <is>
          <t>Critério</t>
        </is>
      </c>
      <c r="B3" s="32" t="inlineStr">
        <is>
          <t>Valor</t>
        </is>
      </c>
      <c r="C3" s="32" t="inlineStr">
        <is>
          <t>Observação</t>
        </is>
      </c>
    </row>
    <row r="4">
      <c r="A4" s="33" t="inlineStr">
        <is>
          <t>Corte do total guardado</t>
        </is>
      </c>
      <c r="B4" s="34" t="n">
        <v>100000</v>
      </c>
      <c r="C4" s="35" t="inlineStr">
        <is>
          <t>V1: abaixo deste valor aparece o Raio-X; a partir dele, a conversa com a equipe.</t>
        </is>
      </c>
    </row>
    <row r="5">
      <c r="A5" s="33" t="inlineStr">
        <is>
          <t>Link do Raio-X</t>
        </is>
      </c>
      <c r="B5" s="33" t="inlineStr">
        <is>
          <t>[LINK DO RAIO-X]</t>
        </is>
      </c>
      <c r="C5" s="35" t="inlineStr">
        <is>
          <t>Trocar pelo endereço do Raio-X da Aposentadoria Real.</t>
        </is>
      </c>
    </row>
    <row r="6">
      <c r="A6" s="33" t="inlineStr">
        <is>
          <t>Link da conversa</t>
        </is>
      </c>
      <c r="B6" s="33" t="inlineStr">
        <is>
          <t>[LINK DA CONVERSA]</t>
        </is>
      </c>
      <c r="C6" s="35" t="inlineStr">
        <is>
          <t>Trocar pelo endereço para solicitar a conversa com a equipe.</t>
        </is>
      </c>
    </row>
    <row r="7">
      <c r="A7" s="33" t="inlineStr">
        <is>
          <t>Renda</t>
        </is>
      </c>
      <c r="B7" s="33" t="n"/>
      <c r="C7" s="35" t="inlineStr">
        <is>
          <t>reservado para versão futura</t>
        </is>
      </c>
    </row>
    <row r="8">
      <c r="A8" s="33" t="inlineStr">
        <is>
          <t>Objetivo</t>
        </is>
      </c>
      <c r="B8" s="33" t="n"/>
      <c r="C8" s="35" t="inlineStr">
        <is>
          <t>reservado para versão futura</t>
        </is>
      </c>
    </row>
    <row r="9">
      <c r="A9" s="33" t="inlineStr">
        <is>
          <t>Urgência</t>
        </is>
      </c>
      <c r="B9" s="33" t="n"/>
      <c r="C9" s="35" t="inlineStr">
        <is>
          <t>reservado para versão futura</t>
        </is>
      </c>
    </row>
    <row r="10">
      <c r="A10" s="33" t="inlineStr">
        <is>
          <t>Interesse em acompanhamento</t>
        </is>
      </c>
      <c r="B10" s="33" t="n"/>
      <c r="C10" s="35" t="inlineStr">
        <is>
          <t>reservado para versão futura</t>
        </is>
      </c>
    </row>
    <row r="12">
      <c r="A12" s="5" t="inlineStr">
        <is>
          <t>Conteúdo educacional. Não constitui recomendação individual de investimento.</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headerFooter>
    <oddHeader/>
    <oddFooter>&amp;C&amp;8 Conteúdo educacional. Não constitui recomendação individual de investimento.</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2026-09-24T21:44:35Z</dcterms:created>
  <dcterms:modified xmlns:dcterms="http://purl.org/dc/terms/" xmlns:xsi="http://www.w3.org/2001/XMLSchema-instance" xsi:type="dcterms:W3CDTF">2026-09-24T23:12:55Z</dcterms:modified>
  <cp:lastModifiedBy>Sebastião Erasto Martins Barros Junior</cp:lastModifiedBy>
</cp:coreProperties>
</file>